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9930" activeTab="0"/>
  </bookViews>
  <sheets>
    <sheet name="Свод_Дох_вид" sheetId="1" r:id="rId1"/>
  </sheets>
  <definedNames>
    <definedName name="_xlnm.Print_Titles" localSheetId="0">'Свод_Дох_вид'!$3:$3</definedName>
    <definedName name="_xlnm.Print_Area" localSheetId="0">'Свод_Дох_вид'!$A$1:$L$21</definedName>
  </definedNames>
  <calcPr fullCalcOnLoad="1"/>
</workbook>
</file>

<file path=xl/sharedStrings.xml><?xml version="1.0" encoding="utf-8"?>
<sst xmlns="http://schemas.openxmlformats.org/spreadsheetml/2006/main" count="56" uniqueCount="53">
  <si>
    <t>Вид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</si>
  <si>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</si>
  <si>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</si>
  <si>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</si>
  <si>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</si>
  <si>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</si>
  <si>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</si>
  <si>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</si>
  <si>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</si>
  <si>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</si>
  <si>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х</t>
  </si>
  <si>
    <t>Темп прироста 2018 год 
к 2017 году, 
%</t>
  </si>
  <si>
    <t>Темп прироста 2016 год 
к 2015 году, 
%</t>
  </si>
  <si>
    <t>Темп прироста 2017 год 
к 2016 году, 
%</t>
  </si>
  <si>
    <t>Причины отклонений</t>
  </si>
  <si>
    <t>ДОХОДЫ ОТ ОКАЗАНИЯ ПЛАТНЫХ УСЛУГ (РАБОТ) 
И КОМПЕНСАЦИИ ЗАТРАТ ГОСУДАРСТВА</t>
  </si>
  <si>
    <t>ДОХОДЫ ОТ ПРОДАЖИ МАТЕРИАЛЬНЫХ 
И НЕМАТЕРИАЛЬНЫХ АКТИВОВ</t>
  </si>
  <si>
    <t>НАЛОГИ НА ТОВАРЫ (РАБОТЫ, УСЛУГИ), РЕАЛИЗУЕМЫЕ 
НА ТЕРРИТОРИИ РОССИЙСКОЙ ФЕДЕРАЦИИ</t>
  </si>
  <si>
    <t>ДОХОДЫ ОТ ИСПОЛЬЗОВАНИЯ ИМУЩЕСТВА, НАХОДЯЩЕГОСЯ 
В ГОСУДАРСТВЕННОЙ 
И МУНИЦИПАЛЬНОЙ СОБСТВЕННОСТИ</t>
  </si>
  <si>
    <t>Темп прироста 2019 год 
к 2018 году, 
%</t>
  </si>
  <si>
    <t>1)
2)</t>
  </si>
  <si>
    <t>рост фонда заработной платы в 2016 году;
планируемый рост фонда заработной платы
в 2017-2019 годах.</t>
  </si>
  <si>
    <t>увеличение ставок акцизов 
на нефтепродукты дважды в 2016 году: 
с начала года и с 1 апреля; 
снижение ставок акцизов на нефтепродукты в 2017 году;
предполагаемая индексация ставок акцизов в 2018-2019 годах.</t>
  </si>
  <si>
    <t>1)
2)
3)</t>
  </si>
  <si>
    <t>рост налоговой базы в 2016-2019 годах.</t>
  </si>
  <si>
    <t>установление лимитов на сброс крупнейших предприятий - загрязнителей, зачетом затрат на природоохранные мероприятия 
по реконструкции (строительству) очистных сооружений; 
изменения в законодательстве в области охраны окружающей среды в части освобождения от уплаты плательщиков, осуществляющих хозяйственную
и (или) иную деятельность исключительно на объектах IV категории в 2016 году;
увеличение расходов на оснащение предприятий современными очистными сооружениями в 2017 году;
складывающаяся динамика поступлений 
в 2018 году.</t>
  </si>
  <si>
    <t xml:space="preserve">1)
2)
</t>
  </si>
  <si>
    <t>1)
2)
3)
4)</t>
  </si>
  <si>
    <t>Сведения о доходах бюджета муниципального района Давлекановский район Республики Башкортостан по видам доходов на 2017 год и на плановый период 2018 и 2019 годов 
в сравнении с ожидаемым исполнением за 2016 год и отчетом за 2015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</si>
  <si>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</si>
  <si>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</si>
  <si>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</si>
  <si>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</si>
  <si>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Отчет 
за 2015 год, 
тыс. рублей</t>
  </si>
  <si>
    <t>Ожидаемое исполнение за 2016 год, 
тыс. рублей</t>
  </si>
  <si>
    <t>Проект 
на 2017 год, 
тыс. рублей</t>
  </si>
  <si>
    <t>Проект 
на 2018 год, 
тыс. рублей</t>
  </si>
  <si>
    <t>Проект 
на 2019 год, 
тыс. рублей</t>
  </si>
  <si>
    <t>рост продаж земельных участков и объектов недвижимости 
в 2017-2018 годах;
планируемое снижение продаж объектов недвижимости в 2019 году.</t>
  </si>
  <si>
    <t xml:space="preserve">1)
2)
</t>
  </si>
  <si>
    <t>1)   погашение дебиторской задолженности в 2016 году                                                                2)рост налоговой базы и количества налогоплательщиков в 2017-2019 годах.</t>
  </si>
  <si>
    <t>1)</t>
  </si>
  <si>
    <t>погашение дебиторской задолженности в 2016 году 
рост налоговой базы и количества налогоплательщиков в 2017-2019 годах.</t>
  </si>
  <si>
    <t>1)   рост добычи полезных ископаемых в 2016 году                                                                                 2)  снижение налоговой базы  в 2017-2019 годах, увеличение платы за добычу полезных                                               ископаемых.</t>
  </si>
  <si>
    <t>снижение количества действий, связанных с обращениями в суды общей юрисдикции в 2016 году;
индексация размеров государственных пошлин в 2017-2019 годах.</t>
  </si>
  <si>
    <t xml:space="preserve">1)                                                                                  
                                                                                               </t>
  </si>
  <si>
    <t>1)  уменьшение налоговой базы 2016-2019 годах</t>
  </si>
  <si>
    <t>уменьшение поступлений доходов, получаемых в виде арендной платы 
в 2016 году;
оспаривание в судебном порядке кадастровой стоимости земельных участков
в 2016, 2018-2019 годах; 
увеличение арендной платы 2017-2019 годах</t>
  </si>
  <si>
    <t xml:space="preserve">1)
2)
3)
</t>
  </si>
  <si>
    <t>1)    снижение поступлений дебиторской задолженности в 2016 году
2)    увеличение стоимости родительской платы в 2017 году</t>
  </si>
  <si>
    <t>снижение поступлений дебиторской задолженности в 2016 году
складывающаяся динамика  поступлений 
в 2018 году.</t>
  </si>
  <si>
    <t>поступление доходов на финансовое обеспечение условных расходов в соответствии с бюджетным кодексом</t>
  </si>
  <si>
    <t xml:space="preserve">1)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</si>
</sst>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65" fontId="3" fillId="6" borderId="10" xfId="0" applyNumberFormat="1" applyFont="1" applyFill="1" applyBorder="1" applyAlignment="1">
      <alignment horizontal="center" vertical="top" shrinkToFit="1"/>
    </xf>
    <xf numFmtId="164" fontId="3" fillId="0" borderId="10" xfId="0" applyNumberFormat="1" applyFont="1" applyBorder="1" applyAlignment="1">
      <alignment horizontal="center" vertical="top"/>
    </xf>
    <xf numFmtId="165" fontId="3" fillId="4" borderId="10" xfId="0" applyNumberFormat="1" applyFont="1" applyFill="1" applyBorder="1" applyAlignment="1">
      <alignment horizontal="center" vertical="top" shrinkToFit="1"/>
    </xf>
    <xf numFmtId="0" fontId="4" fillId="0" borderId="10" xfId="0" applyFont="1" applyBorder="1" applyAlignment="1">
      <alignment horizontal="left" vertical="top" wrapText="1"/>
    </xf>
    <xf numFmtId="165" fontId="4" fillId="6" borderId="10" xfId="0" applyNumberFormat="1" applyFont="1" applyFill="1" applyBorder="1" applyAlignment="1">
      <alignment horizontal="center" vertical="top" shrinkToFit="1"/>
    </xf>
    <xf numFmtId="165" fontId="4" fillId="7" borderId="10" xfId="0" applyNumberFormat="1" applyFont="1" applyFill="1" applyBorder="1" applyAlignment="1">
      <alignment horizontal="center" vertical="top" shrinkToFit="1"/>
    </xf>
    <xf numFmtId="164" fontId="4" fillId="0" borderId="10" xfId="0" applyNumberFormat="1" applyFont="1" applyBorder="1" applyAlignment="1">
      <alignment horizontal="center" vertical="top"/>
    </xf>
    <xf numFmtId="165" fontId="4" fillId="4" borderId="10" xfId="0" applyNumberFormat="1" applyFont="1" applyFill="1" applyBorder="1" applyAlignment="1">
      <alignment horizontal="center" vertical="top" shrinkToFi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Zeros="0" tabSelected="1" view="pageBreakPreview" zoomScale="70" zoomScaleNormal="70" zoomScaleSheetLayoutView="70" zoomScalePageLayoutView="0" workbookViewId="0" topLeftCell="B1">
      <selection activeCell="K22" sqref="K22"/>
    </sheetView>
  </sheetViews>
  <sheetFormatPr defaultColWidth="9.00390625" defaultRowHeight="15.75"/>
  <cols>
    <col min="1" max="1" width="41.125" style="0" customWidth="1"/>
    <col min="2" max="3" width="14.75390625" style="0" customWidth="1"/>
    <col min="4" max="4" width="14.875" style="0" customWidth="1"/>
    <col min="5" max="5" width="15.00390625" style="0" customWidth="1"/>
    <col min="6" max="10" width="14.50390625" style="0" customWidth="1"/>
    <col min="11" max="11" width="3.50390625" style="0" customWidth="1"/>
    <col min="12" max="12" width="45.00390625" style="0" customWidth="1"/>
  </cols>
  <sheetData>
    <row r="1" spans="1:12" ht="40.5" customHeight="1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1" ht="25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"/>
    </row>
    <row r="3" spans="1:12" ht="93.75">
      <c r="A3" s="3" t="s">
        <v>0</v>
      </c>
      <c r="B3" s="4" t="s">
        <v>33</v>
      </c>
      <c r="C3" s="5" t="s">
        <v>34</v>
      </c>
      <c r="D3" s="6" t="s">
        <v>12</v>
      </c>
      <c r="E3" s="7" t="s">
        <v>35</v>
      </c>
      <c r="F3" s="6" t="s">
        <v>13</v>
      </c>
      <c r="G3" s="7" t="s">
        <v>36</v>
      </c>
      <c r="H3" s="6" t="s">
        <v>11</v>
      </c>
      <c r="I3" s="7" t="s">
        <v>37</v>
      </c>
      <c r="J3" s="6" t="s">
        <v>19</v>
      </c>
      <c r="K3" s="29" t="s">
        <v>14</v>
      </c>
      <c r="L3" s="30"/>
    </row>
    <row r="4" spans="1:12" ht="18.75">
      <c r="A4" s="8">
        <v>1</v>
      </c>
      <c r="B4" s="4">
        <v>2</v>
      </c>
      <c r="C4" s="5">
        <v>3</v>
      </c>
      <c r="D4" s="6">
        <v>4</v>
      </c>
      <c r="E4" s="7">
        <v>5</v>
      </c>
      <c r="F4" s="6">
        <v>6</v>
      </c>
      <c r="G4" s="7">
        <v>7</v>
      </c>
      <c r="H4" s="6">
        <v>8</v>
      </c>
      <c r="I4" s="7">
        <v>9</v>
      </c>
      <c r="J4" s="6">
        <v>10</v>
      </c>
      <c r="K4" s="29">
        <v>11</v>
      </c>
      <c r="L4" s="30"/>
    </row>
    <row r="5" spans="1:12" s="1" customFormat="1" ht="37.5">
      <c r="A5" s="9" t="s">
        <v>1</v>
      </c>
      <c r="B5" s="10">
        <f>B6+B8+B9+B14+B15+B16+B17+B18+B19+B20+B21</f>
        <v>213482.10000000003</v>
      </c>
      <c r="C5" s="10">
        <f>C6+C8+C9+C14+C15+C16+C17+C18+C19+C20+C21</f>
        <v>274048</v>
      </c>
      <c r="D5" s="11">
        <f>C5/B5-1</f>
        <v>0.28370481646939005</v>
      </c>
      <c r="E5" s="12">
        <f>E6+E8+E9+E14+E15+E16+E17+E18+E19+E20+E21</f>
        <v>285717</v>
      </c>
      <c r="F5" s="11">
        <f>E5/C5-1</f>
        <v>0.04258013194768795</v>
      </c>
      <c r="G5" s="12">
        <f>G6+G8+G9+G14+G15+G16+G17+G18+G19+G20+G21</f>
        <v>310713.1</v>
      </c>
      <c r="H5" s="11">
        <f>G5/E5-1</f>
        <v>0.0874855188875705</v>
      </c>
      <c r="I5" s="12">
        <f>I6+I8+I9+I14+I15+I16+I17+I18+I19+I20+I21</f>
        <v>334644</v>
      </c>
      <c r="J5" s="11">
        <f>I5/G5-1</f>
        <v>0.07701928241841105</v>
      </c>
      <c r="K5" s="31" t="s">
        <v>10</v>
      </c>
      <c r="L5" s="31"/>
    </row>
    <row r="6" spans="1:12" ht="18.75">
      <c r="A6" s="13" t="s">
        <v>2</v>
      </c>
      <c r="B6" s="14">
        <f>SUM(B7:B7)</f>
        <v>144264.2</v>
      </c>
      <c r="C6" s="15">
        <f>SUM(C7:C7)</f>
        <v>195600</v>
      </c>
      <c r="D6" s="16">
        <f aca="true" t="shared" si="0" ref="D6:D21">C6/B6-1</f>
        <v>0.35584573303702505</v>
      </c>
      <c r="E6" s="17">
        <f>SUM(E7:E7)</f>
        <v>195620</v>
      </c>
      <c r="F6" s="16">
        <f aca="true" t="shared" si="1" ref="F6:F21">E6/C6-1</f>
        <v>0.00010224948875259265</v>
      </c>
      <c r="G6" s="17">
        <f>SUM(G7:G7)</f>
        <v>199755</v>
      </c>
      <c r="H6" s="16">
        <f aca="true" t="shared" si="2" ref="H6:H20">G6/E6-1</f>
        <v>0.021137920458030868</v>
      </c>
      <c r="I6" s="17">
        <f>SUM(I7:I7)</f>
        <v>207107</v>
      </c>
      <c r="J6" s="16">
        <f aca="true" t="shared" si="3" ref="J6:J21">I6/G6-1</f>
        <v>0.03680508623063261</v>
      </c>
      <c r="K6" s="22" t="s">
        <v>10</v>
      </c>
      <c r="L6" s="22"/>
    </row>
    <row r="7" spans="1:12" ht="69" customHeight="1">
      <c r="A7" s="13" t="s">
        <v>3</v>
      </c>
      <c r="B7" s="14">
        <v>144264.2</v>
      </c>
      <c r="C7" s="15">
        <v>195600</v>
      </c>
      <c r="D7" s="16">
        <f t="shared" si="0"/>
        <v>0.35584573303702505</v>
      </c>
      <c r="E7" s="17">
        <v>195620</v>
      </c>
      <c r="F7" s="16">
        <f t="shared" si="1"/>
        <v>0.00010224948875259265</v>
      </c>
      <c r="G7" s="17">
        <v>199755</v>
      </c>
      <c r="H7" s="16">
        <f t="shared" si="2"/>
        <v>0.021137920458030868</v>
      </c>
      <c r="I7" s="17">
        <v>207107</v>
      </c>
      <c r="J7" s="16">
        <f t="shared" si="3"/>
        <v>0.03680508623063261</v>
      </c>
      <c r="K7" s="18" t="s">
        <v>20</v>
      </c>
      <c r="L7" s="21" t="s">
        <v>21</v>
      </c>
    </row>
    <row r="8" spans="1:12" ht="139.5" customHeight="1">
      <c r="A8" s="13" t="s">
        <v>17</v>
      </c>
      <c r="B8" s="14">
        <v>8971.3</v>
      </c>
      <c r="C8" s="15">
        <v>15500</v>
      </c>
      <c r="D8" s="16">
        <f t="shared" si="0"/>
        <v>0.7277317668565315</v>
      </c>
      <c r="E8" s="17">
        <v>11894</v>
      </c>
      <c r="F8" s="16">
        <f t="shared" si="1"/>
        <v>-0.23264516129032253</v>
      </c>
      <c r="G8" s="17">
        <v>12376</v>
      </c>
      <c r="H8" s="16">
        <f t="shared" si="2"/>
        <v>0.04052463426937947</v>
      </c>
      <c r="I8" s="17">
        <v>12865</v>
      </c>
      <c r="J8" s="16">
        <f t="shared" si="3"/>
        <v>0.03951195862960577</v>
      </c>
      <c r="K8" s="18" t="s">
        <v>23</v>
      </c>
      <c r="L8" s="19" t="s">
        <v>22</v>
      </c>
    </row>
    <row r="9" spans="1:12" ht="37.5">
      <c r="A9" s="13" t="s">
        <v>4</v>
      </c>
      <c r="B9" s="14">
        <f>B10+B11+B12+B13</f>
        <v>29348.3</v>
      </c>
      <c r="C9" s="14">
        <f>C10+C11+C12+C13</f>
        <v>34830</v>
      </c>
      <c r="D9" s="16">
        <f t="shared" si="0"/>
        <v>0.18678083568724602</v>
      </c>
      <c r="E9" s="17">
        <f>E10+E11+E12+E13</f>
        <v>30492</v>
      </c>
      <c r="F9" s="16">
        <f t="shared" si="1"/>
        <v>-0.124547803617571</v>
      </c>
      <c r="G9" s="17">
        <f>G10+G11+G12+G13</f>
        <v>30842</v>
      </c>
      <c r="H9" s="16">
        <f t="shared" si="2"/>
        <v>0.011478420569329684</v>
      </c>
      <c r="I9" s="17">
        <f>I10+I11+I12+I13</f>
        <v>31154</v>
      </c>
      <c r="J9" s="16">
        <f t="shared" si="3"/>
        <v>0.010116075481486186</v>
      </c>
      <c r="K9" s="23" t="s">
        <v>10</v>
      </c>
      <c r="L9" s="23"/>
    </row>
    <row r="10" spans="1:12" ht="123" customHeight="1">
      <c r="A10" s="32" t="s">
        <v>29</v>
      </c>
      <c r="B10" s="14">
        <v>15833.3</v>
      </c>
      <c r="C10" s="15">
        <v>21500</v>
      </c>
      <c r="D10" s="16">
        <f t="shared" si="0"/>
        <v>0.35789759557388545</v>
      </c>
      <c r="E10" s="17">
        <v>16926</v>
      </c>
      <c r="F10" s="16">
        <f t="shared" si="1"/>
        <v>-0.21274418604651157</v>
      </c>
      <c r="G10" s="17">
        <v>17347</v>
      </c>
      <c r="H10" s="16">
        <f t="shared" si="2"/>
        <v>0.024872976485879716</v>
      </c>
      <c r="I10" s="17">
        <v>17850</v>
      </c>
      <c r="J10" s="20">
        <f t="shared" si="3"/>
        <v>0.028996368248112026</v>
      </c>
      <c r="K10" s="18" t="s">
        <v>45</v>
      </c>
      <c r="L10" s="21" t="s">
        <v>42</v>
      </c>
    </row>
    <row r="11" spans="1:12" ht="37.5">
      <c r="A11" s="32" t="s">
        <v>30</v>
      </c>
      <c r="B11" s="14">
        <v>12404.2</v>
      </c>
      <c r="C11" s="15">
        <v>11700</v>
      </c>
      <c r="D11" s="16">
        <f t="shared" si="0"/>
        <v>-0.05677109366182431</v>
      </c>
      <c r="E11" s="17">
        <v>12300</v>
      </c>
      <c r="F11" s="16">
        <f t="shared" si="1"/>
        <v>0.05128205128205132</v>
      </c>
      <c r="G11" s="17">
        <v>12180</v>
      </c>
      <c r="H11" s="16">
        <f t="shared" si="2"/>
        <v>-0.009756097560975618</v>
      </c>
      <c r="I11" s="17">
        <v>11940</v>
      </c>
      <c r="J11" s="16">
        <f t="shared" si="3"/>
        <v>-0.019704433497536922</v>
      </c>
      <c r="K11" s="23" t="s">
        <v>46</v>
      </c>
      <c r="L11" s="23"/>
    </row>
    <row r="12" spans="1:12" ht="79.5" customHeight="1">
      <c r="A12" s="32" t="s">
        <v>31</v>
      </c>
      <c r="B12" s="14">
        <v>642.3</v>
      </c>
      <c r="C12" s="15">
        <v>1100</v>
      </c>
      <c r="D12" s="16">
        <f t="shared" si="0"/>
        <v>0.7125953604234783</v>
      </c>
      <c r="E12" s="17">
        <v>720</v>
      </c>
      <c r="F12" s="16">
        <f t="shared" si="1"/>
        <v>-0.34545454545454546</v>
      </c>
      <c r="G12" s="17">
        <v>753</v>
      </c>
      <c r="H12" s="16">
        <f t="shared" si="2"/>
        <v>0.04583333333333339</v>
      </c>
      <c r="I12" s="17">
        <v>785</v>
      </c>
      <c r="J12" s="20">
        <f t="shared" si="3"/>
        <v>0.04249667994687911</v>
      </c>
      <c r="K12" s="24" t="s">
        <v>40</v>
      </c>
      <c r="L12" s="25"/>
    </row>
    <row r="13" spans="1:12" ht="63.75" customHeight="1">
      <c r="A13" s="32" t="s">
        <v>32</v>
      </c>
      <c r="B13" s="14">
        <v>468.5</v>
      </c>
      <c r="C13" s="15">
        <v>530</v>
      </c>
      <c r="D13" s="16">
        <f t="shared" si="0"/>
        <v>0.13127001067235855</v>
      </c>
      <c r="E13" s="17">
        <v>546</v>
      </c>
      <c r="F13" s="16">
        <f t="shared" si="1"/>
        <v>0.030188679245283012</v>
      </c>
      <c r="G13" s="17">
        <v>562</v>
      </c>
      <c r="H13" s="16">
        <f t="shared" si="2"/>
        <v>0.0293040293040292</v>
      </c>
      <c r="I13" s="17">
        <v>579</v>
      </c>
      <c r="J13" s="20">
        <f t="shared" si="3"/>
        <v>0.030249110320284656</v>
      </c>
      <c r="K13" s="18" t="s">
        <v>41</v>
      </c>
      <c r="L13" s="19" t="s">
        <v>24</v>
      </c>
    </row>
    <row r="14" spans="1:12" ht="102" customHeight="1">
      <c r="A14" s="13" t="s">
        <v>5</v>
      </c>
      <c r="B14" s="14">
        <v>200.2</v>
      </c>
      <c r="C14" s="15">
        <v>460</v>
      </c>
      <c r="D14" s="16">
        <f t="shared" si="0"/>
        <v>1.2977022977022976</v>
      </c>
      <c r="E14" s="17">
        <v>241</v>
      </c>
      <c r="F14" s="16">
        <f t="shared" si="1"/>
        <v>-0.47608695652173916</v>
      </c>
      <c r="G14" s="17">
        <v>248</v>
      </c>
      <c r="H14" s="16">
        <f t="shared" si="2"/>
        <v>0.029045643153526868</v>
      </c>
      <c r="I14" s="17">
        <v>256</v>
      </c>
      <c r="J14" s="16">
        <f t="shared" si="3"/>
        <v>0.032258064516129004</v>
      </c>
      <c r="K14" s="24" t="s">
        <v>43</v>
      </c>
      <c r="L14" s="25"/>
    </row>
    <row r="15" spans="1:12" ht="128.25" customHeight="1">
      <c r="A15" s="13" t="s">
        <v>6</v>
      </c>
      <c r="B15" s="14">
        <v>6158.7</v>
      </c>
      <c r="C15" s="15">
        <v>5720</v>
      </c>
      <c r="D15" s="16">
        <f t="shared" si="0"/>
        <v>-0.07123256531410849</v>
      </c>
      <c r="E15" s="17">
        <v>6670</v>
      </c>
      <c r="F15" s="16">
        <f t="shared" si="1"/>
        <v>0.16608391608391604</v>
      </c>
      <c r="G15" s="17">
        <v>6870</v>
      </c>
      <c r="H15" s="16">
        <f t="shared" si="2"/>
        <v>0.02998500749625177</v>
      </c>
      <c r="I15" s="17">
        <v>7076</v>
      </c>
      <c r="J15" s="20">
        <f t="shared" si="3"/>
        <v>0.029985443959243074</v>
      </c>
      <c r="K15" s="18" t="s">
        <v>39</v>
      </c>
      <c r="L15" s="19" t="s">
        <v>44</v>
      </c>
    </row>
    <row r="16" spans="1:12" ht="147.75" customHeight="1">
      <c r="A16" s="13" t="s">
        <v>18</v>
      </c>
      <c r="B16" s="14">
        <v>12711</v>
      </c>
      <c r="C16" s="15">
        <v>9940</v>
      </c>
      <c r="D16" s="16">
        <f t="shared" si="0"/>
        <v>-0.21800015734403277</v>
      </c>
      <c r="E16" s="17">
        <v>13273</v>
      </c>
      <c r="F16" s="16">
        <f t="shared" si="1"/>
        <v>0.33531187122736417</v>
      </c>
      <c r="G16" s="17">
        <v>13424</v>
      </c>
      <c r="H16" s="16">
        <f t="shared" si="2"/>
        <v>0.01137647856550883</v>
      </c>
      <c r="I16" s="17">
        <v>13615</v>
      </c>
      <c r="J16" s="20">
        <f t="shared" si="3"/>
        <v>0.014228247914183534</v>
      </c>
      <c r="K16" s="18" t="s">
        <v>48</v>
      </c>
      <c r="L16" s="19" t="s">
        <v>47</v>
      </c>
    </row>
    <row r="17" spans="1:12" ht="308.25" customHeight="1">
      <c r="A17" s="13" t="s">
        <v>7</v>
      </c>
      <c r="B17" s="14">
        <v>444</v>
      </c>
      <c r="C17" s="15">
        <v>480</v>
      </c>
      <c r="D17" s="16">
        <f t="shared" si="0"/>
        <v>0.08108108108108114</v>
      </c>
      <c r="E17" s="17">
        <v>557</v>
      </c>
      <c r="F17" s="16">
        <f t="shared" si="1"/>
        <v>0.16041666666666665</v>
      </c>
      <c r="G17" s="17">
        <v>544</v>
      </c>
      <c r="H17" s="16">
        <f t="shared" si="2"/>
        <v>-0.02333931777378817</v>
      </c>
      <c r="I17" s="17">
        <v>544</v>
      </c>
      <c r="J17" s="20">
        <f t="shared" si="3"/>
        <v>0</v>
      </c>
      <c r="K17" s="18" t="s">
        <v>27</v>
      </c>
      <c r="L17" s="19" t="s">
        <v>25</v>
      </c>
    </row>
    <row r="18" spans="1:12" ht="75">
      <c r="A18" s="13" t="s">
        <v>15</v>
      </c>
      <c r="B18" s="14">
        <v>2489.1</v>
      </c>
      <c r="C18" s="15">
        <v>1852</v>
      </c>
      <c r="D18" s="16">
        <f t="shared" si="0"/>
        <v>-0.25595596802056964</v>
      </c>
      <c r="E18" s="17">
        <v>2409</v>
      </c>
      <c r="F18" s="16">
        <f t="shared" si="1"/>
        <v>0.30075593952483803</v>
      </c>
      <c r="G18" s="17">
        <v>2409</v>
      </c>
      <c r="H18" s="16">
        <f t="shared" si="2"/>
        <v>0</v>
      </c>
      <c r="I18" s="17">
        <v>2409</v>
      </c>
      <c r="J18" s="20">
        <f t="shared" si="3"/>
        <v>0</v>
      </c>
      <c r="K18" s="24" t="s">
        <v>49</v>
      </c>
      <c r="L18" s="25"/>
    </row>
    <row r="19" spans="1:12" ht="116.25" customHeight="1">
      <c r="A19" s="13" t="s">
        <v>16</v>
      </c>
      <c r="B19" s="14">
        <v>7321.6</v>
      </c>
      <c r="C19" s="15">
        <v>7680</v>
      </c>
      <c r="D19" s="16">
        <f t="shared" si="0"/>
        <v>0.04895104895104896</v>
      </c>
      <c r="E19" s="17">
        <v>23709</v>
      </c>
      <c r="F19" s="16">
        <f t="shared" si="1"/>
        <v>2.087109375</v>
      </c>
      <c r="G19" s="17">
        <v>26025</v>
      </c>
      <c r="H19" s="16">
        <f t="shared" si="2"/>
        <v>0.09768442363659369</v>
      </c>
      <c r="I19" s="17">
        <v>22784</v>
      </c>
      <c r="J19" s="20">
        <f t="shared" si="3"/>
        <v>-0.12453410182516811</v>
      </c>
      <c r="K19" s="18" t="s">
        <v>39</v>
      </c>
      <c r="L19" s="19" t="s">
        <v>38</v>
      </c>
    </row>
    <row r="20" spans="1:12" ht="109.5" customHeight="1">
      <c r="A20" s="13" t="s">
        <v>8</v>
      </c>
      <c r="B20" s="14">
        <v>1328.5</v>
      </c>
      <c r="C20" s="15">
        <v>1200</v>
      </c>
      <c r="D20" s="16">
        <f t="shared" si="0"/>
        <v>-0.09672563041023707</v>
      </c>
      <c r="E20" s="17">
        <v>852</v>
      </c>
      <c r="F20" s="16">
        <f t="shared" si="1"/>
        <v>-0.29000000000000004</v>
      </c>
      <c r="G20" s="17">
        <v>873</v>
      </c>
      <c r="H20" s="16">
        <f t="shared" si="2"/>
        <v>0.02464788732394374</v>
      </c>
      <c r="I20" s="17">
        <v>888</v>
      </c>
      <c r="J20" s="20">
        <f t="shared" si="3"/>
        <v>0.01718213058419238</v>
      </c>
      <c r="K20" s="18" t="s">
        <v>26</v>
      </c>
      <c r="L20" s="19" t="s">
        <v>50</v>
      </c>
    </row>
    <row r="21" spans="1:12" ht="79.5" customHeight="1">
      <c r="A21" s="13" t="s">
        <v>9</v>
      </c>
      <c r="B21" s="14">
        <v>245.2</v>
      </c>
      <c r="C21" s="15">
        <v>786</v>
      </c>
      <c r="D21" s="16">
        <f t="shared" si="0"/>
        <v>2.205546492659054</v>
      </c>
      <c r="E21" s="17"/>
      <c r="F21" s="16">
        <f t="shared" si="1"/>
        <v>-1</v>
      </c>
      <c r="G21" s="17">
        <v>17347.1</v>
      </c>
      <c r="H21" s="16"/>
      <c r="I21" s="17">
        <v>35946</v>
      </c>
      <c r="J21" s="20">
        <f t="shared" si="3"/>
        <v>1.072161917553943</v>
      </c>
      <c r="K21" s="18" t="s">
        <v>52</v>
      </c>
      <c r="L21" s="19" t="s">
        <v>51</v>
      </c>
    </row>
  </sheetData>
  <sheetProtection/>
  <mergeCells count="11">
    <mergeCell ref="K5:L5"/>
    <mergeCell ref="A2:J2"/>
    <mergeCell ref="A1:L1"/>
    <mergeCell ref="K3:L3"/>
    <mergeCell ref="K4:L4"/>
    <mergeCell ref="K12:L12"/>
    <mergeCell ref="K18:L18"/>
    <mergeCell ref="K6:L6"/>
    <mergeCell ref="K9:L9"/>
    <mergeCell ref="K11:L11"/>
    <mergeCell ref="K14:L14"/>
  </mergeCells>
  <printOptions/>
  <pageMargins left="0.7086614173228347" right="0.4330708661417323" top="0.61" bottom="0.31496062992125984" header="0.31496062992125984" footer="0.31496062992125984"/>
  <pageSetup fitToHeight="0" fitToWidth="1" horizontalDpi="600" verticalDpi="600" orientation="landscape" paperSize="9" scale="57" r:id="rId1"/>
  <headerFooter alignWithMargins="0">
    <oddHeader>&amp;C&amp;P</oddHeader>
  </headerFooter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Piter</cp:lastModifiedBy>
  <cp:lastPrinted>2016-09-19T13:45:02Z</cp:lastPrinted>
  <dcterms:created xsi:type="dcterms:W3CDTF">2015-04-28T09:53:59Z</dcterms:created>
  <dcterms:modified xsi:type="dcterms:W3CDTF">2016-11-16T10:02:57Z</dcterms:modified>
  <cp:category/>
  <cp:version/>
  <cp:contentType/>
  <cp:contentStatus/>
</cp:coreProperties>
</file>